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zgm.local\magazyn\LZ\Prywatne\Postępowania 2025\Poniżej 130 000,00 zł\11. DZ_25_011_NU - Przegląd klimatyzacji\2. Publikacja\"/>
    </mc:Choice>
  </mc:AlternateContent>
  <xr:revisionPtr revIDLastSave="0" documentId="8_{71E22147-69C2-4007-831A-FBFA845DCB82}" xr6:coauthVersionLast="36" xr6:coauthVersionMax="36" xr10:uidLastSave="{00000000-0000-0000-0000-000000000000}"/>
  <bookViews>
    <workbookView xWindow="-120" yWindow="-120" windowWidth="29040" windowHeight="15840" xr2:uid="{F12CFBA4-A001-433D-9B56-ED8BC4408003}"/>
  </bookViews>
  <sheets>
    <sheet name="wniosek 2025" sheetId="1" r:id="rId1"/>
  </sheets>
  <definedNames>
    <definedName name="_xlnm._FilterDatabase" localSheetId="0" hidden="1">'wniosek 2025'!$A$8:$K$35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J23" i="1"/>
  <c r="H23" i="1"/>
  <c r="H11" i="1"/>
  <c r="H10" i="1"/>
  <c r="H18" i="1"/>
  <c r="J18" i="1" s="1"/>
  <c r="H24" i="1"/>
  <c r="H25" i="1"/>
  <c r="J25" i="1" s="1"/>
  <c r="K25" i="1" s="1"/>
  <c r="H26" i="1"/>
  <c r="J26" i="1" s="1"/>
  <c r="H27" i="1"/>
  <c r="J27" i="1" s="1"/>
  <c r="K27" i="1" s="1"/>
  <c r="H28" i="1"/>
  <c r="H29" i="1"/>
  <c r="H30" i="1"/>
  <c r="H22" i="1"/>
  <c r="J22" i="1" s="1"/>
  <c r="K22" i="1" s="1"/>
  <c r="H17" i="1"/>
  <c r="J17" i="1" s="1"/>
  <c r="H16" i="1"/>
  <c r="J16" i="1" s="1"/>
  <c r="K16" i="1" s="1"/>
  <c r="H15" i="1"/>
  <c r="J15" i="1" s="1"/>
  <c r="K15" i="1" s="1"/>
  <c r="H13" i="1"/>
  <c r="H14" i="1"/>
  <c r="H9" i="1"/>
  <c r="J9" i="1" s="1"/>
  <c r="K9" i="1" s="1"/>
  <c r="H12" i="1"/>
  <c r="J12" i="1" s="1"/>
  <c r="K12" i="1" s="1"/>
  <c r="J24" i="1" l="1"/>
  <c r="K18" i="1"/>
  <c r="H31" i="1"/>
  <c r="H19" i="1"/>
  <c r="J30" i="1"/>
  <c r="J28" i="1"/>
  <c r="J29" i="1"/>
  <c r="K17" i="1"/>
  <c r="K26" i="1"/>
  <c r="J14" i="1"/>
  <c r="J10" i="1"/>
  <c r="J11" i="1"/>
  <c r="J13" i="1"/>
  <c r="K24" i="1" l="1"/>
  <c r="K28" i="1"/>
  <c r="K30" i="1"/>
  <c r="K29" i="1"/>
  <c r="J19" i="1"/>
  <c r="K14" i="1"/>
  <c r="J31" i="1"/>
  <c r="H33" i="1"/>
  <c r="K11" i="1"/>
  <c r="K10" i="1"/>
  <c r="K13" i="1"/>
  <c r="K31" i="1" l="1"/>
  <c r="H34" i="1"/>
  <c r="K19" i="1"/>
  <c r="H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Agnieszka Ponikiewska</author>
  </authors>
  <commentList>
    <comment ref="B10" authorId="0" shapeId="0" xr:uid="{1357485B-ACCE-4602-B6FC-A51B66E0447B}">
      <text>
        <r>
          <rPr>
            <b/>
            <sz val="9"/>
            <color indexed="81"/>
            <rFont val="Tahoma"/>
            <family val="2"/>
            <charset val="238"/>
          </rPr>
          <t>Agnieszka Ponikiewska:</t>
        </r>
        <r>
          <rPr>
            <sz val="9"/>
            <color indexed="81"/>
            <rFont val="Tahoma"/>
            <family val="2"/>
            <charset val="238"/>
          </rPr>
          <t xml:space="preserve">
MZD
</t>
        </r>
      </text>
    </comment>
    <comment ref="B22" authorId="0" shapeId="0" xr:uid="{FC27B1E4-86F5-4C3E-A8FC-0C8C886B46F5}">
      <text>
        <r>
          <rPr>
            <b/>
            <sz val="9"/>
            <color indexed="81"/>
            <rFont val="Tahoma"/>
            <family val="2"/>
            <charset val="238"/>
          </rPr>
          <t>Agnieszka Ponikiewska:</t>
        </r>
        <r>
          <rPr>
            <sz val="9"/>
            <color indexed="81"/>
            <rFont val="Tahoma"/>
            <family val="2"/>
            <charset val="238"/>
          </rPr>
          <t xml:space="preserve">
LU "Paparazzi"</t>
        </r>
      </text>
    </comment>
    <comment ref="B23" authorId="0" shapeId="0" xr:uid="{40A22DA3-E08E-4636-8D94-B81B6713DE70}">
      <text>
        <r>
          <rPr>
            <b/>
            <sz val="9"/>
            <color indexed="81"/>
            <rFont val="Tahoma"/>
            <family val="2"/>
            <charset val="238"/>
          </rPr>
          <t>Agnieszka Ponikiewska:</t>
        </r>
        <r>
          <rPr>
            <sz val="9"/>
            <color indexed="81"/>
            <rFont val="Tahoma"/>
            <family val="2"/>
            <charset val="238"/>
          </rPr>
          <t xml:space="preserve">
LU "Paparazzi"</t>
        </r>
      </text>
    </comment>
  </commentList>
</comments>
</file>

<file path=xl/sharedStrings.xml><?xml version="1.0" encoding="utf-8"?>
<sst xmlns="http://schemas.openxmlformats.org/spreadsheetml/2006/main" count="93" uniqueCount="57">
  <si>
    <t>Lp.</t>
  </si>
  <si>
    <t>Budynek</t>
  </si>
  <si>
    <t>Ilość jednostek</t>
  </si>
  <si>
    <t>Cena/szt (zł)</t>
  </si>
  <si>
    <t>Wartość netto (zł)</t>
  </si>
  <si>
    <t>VAT%</t>
  </si>
  <si>
    <t>VAT (zł)</t>
  </si>
  <si>
    <t>Wartość brutto (zł)</t>
  </si>
  <si>
    <t>Mostowa 1</t>
  </si>
  <si>
    <t>Sobieskiego 2-4</t>
  </si>
  <si>
    <t>Cieszyńska 18</t>
  </si>
  <si>
    <t>Przegląd i konserwacja urządzeń wentylacyjnych i chłodniczych</t>
  </si>
  <si>
    <t>Rynek 11</t>
  </si>
  <si>
    <t>Kurtyna powietrzna</t>
  </si>
  <si>
    <t>centrale wentylacyjne nawiewno-wywiewne</t>
  </si>
  <si>
    <t>NETTO</t>
  </si>
  <si>
    <t>VAT</t>
  </si>
  <si>
    <t>BRUTTO</t>
  </si>
  <si>
    <t>Partyzantów 55</t>
  </si>
  <si>
    <t>klimatyzacja</t>
  </si>
  <si>
    <t>kurtyna powietrzna</t>
  </si>
  <si>
    <t>Krasińskiego 11</t>
  </si>
  <si>
    <t>Grotowa 11</t>
  </si>
  <si>
    <t>Kościelna 1 / Rynek 32</t>
  </si>
  <si>
    <t>ROTENSO</t>
  </si>
  <si>
    <t>WING</t>
  </si>
  <si>
    <t>SINCLAIR</t>
  </si>
  <si>
    <t xml:space="preserve">REVENTON AERIS </t>
  </si>
  <si>
    <t>MDV</t>
  </si>
  <si>
    <t>MITSUBISHI System VRF</t>
  </si>
  <si>
    <t>MIDEA</t>
  </si>
  <si>
    <t>Producent</t>
  </si>
  <si>
    <t>Pankiewicza 7</t>
  </si>
  <si>
    <t xml:space="preserve">MISTRAL </t>
  </si>
  <si>
    <t xml:space="preserve">VENTS </t>
  </si>
  <si>
    <t>MAG, SCHIEDLER STABILER</t>
  </si>
  <si>
    <t>11 Listopada 24</t>
  </si>
  <si>
    <t>VUT</t>
  </si>
  <si>
    <t>Ilośc przeglądów</t>
  </si>
  <si>
    <t>PROVENT</t>
  </si>
  <si>
    <t>wentylacja mechaniczna nawiewno-wywiewna</t>
  </si>
  <si>
    <t>RAZEM</t>
  </si>
  <si>
    <t>Rodzaaj urządzenia</t>
  </si>
  <si>
    <t>Ilość przeglądów w roku 2025</t>
  </si>
  <si>
    <t>VENTUS</t>
  </si>
  <si>
    <t>CIECHOLEWSKI</t>
  </si>
  <si>
    <t>centrale wentylacyjne  nawiewno-wywiewne</t>
  </si>
  <si>
    <t>23%, 8%</t>
  </si>
  <si>
    <t xml:space="preserve">RAZEM WARTOŚĆ </t>
  </si>
  <si>
    <t>VTS</t>
  </si>
  <si>
    <t>Załącznik nr 2</t>
  </si>
  <si>
    <t>Formularz kalkulacji ceny</t>
  </si>
  <si>
    <t>Postępowanie nr DZ_25_011_NU</t>
  </si>
  <si>
    <t>Przegląd i konserwacja urządzeń klimatyzacji, wentylacyjnych i chłodniczych w budynkach stanowiących zasób Gminy Bielsko – Biała zarządzanych przez Zakład Gospodarki Mieszkaniowej.</t>
  </si>
  <si>
    <t>14 jednostek          (11 wewnętrznych,   3  zewnętrzne)</t>
  </si>
  <si>
    <t>13 jednostek          (11 wewnętrznych,        2  zewnętrzne)</t>
  </si>
  <si>
    <t>6 jednostek               (4 wewnętrzne,              2 zewnętrzne)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</si>
</sst>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00_-;\-* #,##0.0000_-;_-* &quot;-&quot;??_-;_-@_-"/>
  </numFmts>
  <fonts count="16" x14ac:knownFonts="1"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Times"/>
      <family val="1"/>
    </font>
    <font>
      <sz val="10"/>
      <name val="Times"/>
      <family val="1"/>
    </font>
    <font>
      <b/>
      <sz val="10"/>
      <name val="Times"/>
      <family val="1"/>
    </font>
    <font>
      <b/>
      <sz val="12"/>
      <name val="Times"/>
      <family val="1"/>
    </font>
    <font>
      <b/>
      <sz val="11"/>
      <color theme="2" tint="-0.499984740745262"/>
      <name val="Times"/>
      <family val="1"/>
    </font>
    <font>
      <b/>
      <i/>
      <sz val="10"/>
      <name val="Times"/>
      <family val="1"/>
    </font>
    <font>
      <i/>
      <sz val="10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7" fillId="0" borderId="0" xfId="1" applyFont="1" applyAlignment="1">
      <alignment vertical="center"/>
    </xf>
    <xf numFmtId="164" fontId="8" fillId="0" borderId="0" xfId="1" applyFont="1" applyAlignment="1">
      <alignment vertical="center"/>
    </xf>
    <xf numFmtId="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4" fontId="10" fillId="0" borderId="0" xfId="1" applyFont="1" applyAlignment="1">
      <alignment vertical="center"/>
    </xf>
    <xf numFmtId="164" fontId="11" fillId="0" borderId="0" xfId="1" applyFont="1" applyAlignment="1">
      <alignment vertical="center"/>
    </xf>
    <xf numFmtId="9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4" fontId="10" fillId="0" borderId="0" xfId="0" applyNumberFormat="1" applyFont="1" applyAlignment="1">
      <alignment vertical="center"/>
    </xf>
    <xf numFmtId="4" fontId="11" fillId="0" borderId="0" xfId="1" applyNumberFormat="1" applyFont="1" applyAlignment="1">
      <alignment vertical="center"/>
    </xf>
    <xf numFmtId="165" fontId="14" fillId="0" borderId="0" xfId="1" applyNumberFormat="1" applyFont="1" applyAlignment="1">
      <alignment vertical="center"/>
    </xf>
    <xf numFmtId="164" fontId="14" fillId="0" borderId="0" xfId="1" applyFont="1" applyAlignment="1">
      <alignment horizontal="right" vertical="center"/>
    </xf>
    <xf numFmtId="164" fontId="14" fillId="0" borderId="0" xfId="1" applyFont="1" applyAlignment="1">
      <alignment vertical="center"/>
    </xf>
    <xf numFmtId="9" fontId="14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64" fontId="12" fillId="2" borderId="1" xfId="1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164" fontId="9" fillId="0" borderId="1" xfId="1" applyFont="1" applyFill="1" applyBorder="1" applyAlignment="1">
      <alignment vertical="center" wrapText="1"/>
    </xf>
    <xf numFmtId="164" fontId="12" fillId="0" borderId="1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164" fontId="9" fillId="0" borderId="0" xfId="1" applyFont="1" applyAlignment="1">
      <alignment vertical="center"/>
    </xf>
    <xf numFmtId="164" fontId="12" fillId="0" borderId="1" xfId="1" applyFont="1" applyBorder="1" applyAlignment="1">
      <alignment vertical="center"/>
    </xf>
    <xf numFmtId="164" fontId="12" fillId="0" borderId="0" xfId="1" applyFont="1" applyAlignment="1">
      <alignment vertical="center"/>
    </xf>
    <xf numFmtId="9" fontId="12" fillId="0" borderId="0" xfId="0" applyNumberFormat="1" applyFont="1" applyAlignment="1">
      <alignment horizontal="center" vertical="center"/>
    </xf>
    <xf numFmtId="164" fontId="12" fillId="2" borderId="1" xfId="1" applyFont="1" applyFill="1" applyBorder="1" applyAlignment="1">
      <alignment vertical="center" wrapText="1"/>
    </xf>
    <xf numFmtId="164" fontId="12" fillId="0" borderId="4" xfId="1" applyFont="1" applyBorder="1" applyAlignment="1">
      <alignment vertical="center"/>
    </xf>
    <xf numFmtId="164" fontId="12" fillId="0" borderId="0" xfId="1" applyFont="1" applyBorder="1" applyAlignment="1">
      <alignment horizontal="center" vertical="center"/>
    </xf>
    <xf numFmtId="164" fontId="12" fillId="0" borderId="0" xfId="1" applyFont="1" applyBorder="1" applyAlignment="1">
      <alignment vertical="center"/>
    </xf>
    <xf numFmtId="164" fontId="12" fillId="2" borderId="1" xfId="1" applyFont="1" applyFill="1" applyBorder="1" applyAlignment="1">
      <alignment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9" fontId="9" fillId="0" borderId="0" xfId="0" applyNumberFormat="1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64" fontId="9" fillId="3" borderId="1" xfId="1" applyFont="1" applyFill="1" applyBorder="1" applyAlignment="1">
      <alignment vertical="center"/>
    </xf>
    <xf numFmtId="9" fontId="9" fillId="3" borderId="1" xfId="0" applyNumberFormat="1" applyFont="1" applyFill="1" applyBorder="1" applyAlignment="1">
      <alignment horizontal="center" vertical="center" wrapText="1"/>
    </xf>
    <xf numFmtId="164" fontId="12" fillId="0" borderId="1" xfId="1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64" fontId="9" fillId="3" borderId="1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9" fillId="3" borderId="1" xfId="1" applyFont="1" applyFill="1" applyBorder="1" applyAlignment="1">
      <alignment horizontal="center" vertical="center"/>
    </xf>
    <xf numFmtId="164" fontId="12" fillId="3" borderId="1" xfId="1" applyFont="1" applyFill="1" applyBorder="1" applyAlignment="1">
      <alignment horizontal="center" vertical="center"/>
    </xf>
    <xf numFmtId="9" fontId="9" fillId="3" borderId="1" xfId="0" applyNumberFormat="1" applyFont="1" applyFill="1" applyBorder="1" applyAlignment="1">
      <alignment horizontal="center" vertical="center"/>
    </xf>
    <xf numFmtId="164" fontId="9" fillId="0" borderId="1" xfId="1" applyFont="1" applyFill="1" applyBorder="1" applyAlignment="1" applyProtection="1">
      <alignment vertical="center" wrapText="1"/>
      <protection locked="0"/>
    </xf>
    <xf numFmtId="164" fontId="9" fillId="0" borderId="1" xfId="1" applyFont="1" applyBorder="1" applyAlignment="1" applyProtection="1">
      <alignment vertical="center"/>
      <protection locked="0"/>
    </xf>
    <xf numFmtId="0" fontId="12" fillId="2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4" fontId="15" fillId="0" borderId="0" xfId="1" applyFont="1" applyAlignment="1">
      <alignment horizontal="right" vertical="center"/>
    </xf>
    <xf numFmtId="164" fontId="15" fillId="0" borderId="0" xfId="1" applyFont="1" applyAlignment="1">
      <alignment horizontal="right" vertical="top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FDC91-6996-4838-AFD3-160748FEC489}">
  <sheetPr>
    <pageSetUpPr fitToPage="1"/>
  </sheetPr>
  <dimension ref="A1:N39"/>
  <sheetViews>
    <sheetView tabSelected="1" workbookViewId="0">
      <pane ySplit="8" topLeftCell="A40" activePane="bottomLeft" state="frozen"/>
      <selection pane="bottomLeft" activeCell="J2" sqref="J2:K2"/>
    </sheetView>
  </sheetViews>
  <sheetFormatPr defaultColWidth="8.90625" defaultRowHeight="15.6" x14ac:dyDescent="0.25"/>
  <cols>
    <col min="1" max="1" width="3.90625" style="2" customWidth="1"/>
    <col min="2" max="2" width="18.1796875" style="6" customWidth="1"/>
    <col min="3" max="3" width="17" style="4" customWidth="1"/>
    <col min="4" max="4" width="15.6328125" style="4" customWidth="1"/>
    <col min="5" max="5" width="15.08984375" style="5" customWidth="1"/>
    <col min="6" max="6" width="12.1796875" style="9" customWidth="1"/>
    <col min="7" max="7" width="10.90625" style="9" customWidth="1"/>
    <col min="8" max="8" width="13.1796875" style="8" customWidth="1"/>
    <col min="9" max="9" width="8" style="10" customWidth="1"/>
    <col min="10" max="10" width="13.1796875" style="9" customWidth="1"/>
    <col min="11" max="11" width="15.08984375" style="9" customWidth="1"/>
    <col min="12" max="16384" width="8.90625" style="2"/>
  </cols>
  <sheetData>
    <row r="1" spans="1:11" x14ac:dyDescent="0.25">
      <c r="A1" s="11"/>
      <c r="B1" s="12"/>
      <c r="C1" s="13"/>
      <c r="D1" s="13"/>
      <c r="E1" s="14"/>
      <c r="F1" s="15"/>
      <c r="G1" s="15"/>
      <c r="H1" s="16"/>
      <c r="I1" s="17"/>
      <c r="J1" s="67" t="s">
        <v>50</v>
      </c>
      <c r="K1" s="67"/>
    </row>
    <row r="2" spans="1:11" ht="27" customHeight="1" x14ac:dyDescent="0.25">
      <c r="A2" s="11"/>
      <c r="B2" s="12"/>
      <c r="C2" s="13"/>
      <c r="D2" s="13"/>
      <c r="E2" s="14"/>
      <c r="F2" s="15"/>
      <c r="G2" s="15"/>
      <c r="H2" s="16"/>
      <c r="I2" s="17"/>
      <c r="J2" s="68" t="s">
        <v>52</v>
      </c>
      <c r="K2" s="68"/>
    </row>
    <row r="3" spans="1:11" ht="15.75" customHeight="1" x14ac:dyDescent="0.25">
      <c r="A3" s="66" t="s">
        <v>53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25">
      <c r="A5" s="18"/>
      <c r="B5" s="12"/>
      <c r="C5" s="12"/>
      <c r="D5" s="12"/>
      <c r="E5" s="19"/>
      <c r="F5" s="12"/>
      <c r="G5" s="12"/>
      <c r="H5" s="20"/>
      <c r="I5" s="19"/>
      <c r="J5" s="12"/>
      <c r="K5" s="12"/>
    </row>
    <row r="6" spans="1:11" x14ac:dyDescent="0.25">
      <c r="A6" s="65" t="s">
        <v>51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s="1" customFormat="1" x14ac:dyDescent="0.25">
      <c r="A7" s="21"/>
      <c r="B7" s="20"/>
      <c r="C7" s="22"/>
      <c r="D7" s="22"/>
      <c r="E7" s="23"/>
      <c r="F7" s="24"/>
      <c r="G7" s="24"/>
      <c r="H7" s="24"/>
      <c r="I7" s="24"/>
      <c r="J7" s="24"/>
      <c r="K7" s="24"/>
    </row>
    <row r="8" spans="1:11" s="7" customFormat="1" ht="46.8" x14ac:dyDescent="0.25">
      <c r="A8" s="32" t="s">
        <v>0</v>
      </c>
      <c r="B8" s="32" t="s">
        <v>1</v>
      </c>
      <c r="C8" s="32" t="s">
        <v>42</v>
      </c>
      <c r="D8" s="32" t="s">
        <v>31</v>
      </c>
      <c r="E8" s="32" t="s">
        <v>2</v>
      </c>
      <c r="F8" s="33" t="s">
        <v>3</v>
      </c>
      <c r="G8" s="33" t="s">
        <v>43</v>
      </c>
      <c r="H8" s="33" t="s">
        <v>4</v>
      </c>
      <c r="I8" s="34" t="s">
        <v>5</v>
      </c>
      <c r="J8" s="33" t="s">
        <v>6</v>
      </c>
      <c r="K8" s="33" t="s">
        <v>7</v>
      </c>
    </row>
    <row r="9" spans="1:11" ht="39" customHeight="1" x14ac:dyDescent="0.25">
      <c r="A9" s="50">
        <v>1</v>
      </c>
      <c r="B9" s="50" t="s">
        <v>12</v>
      </c>
      <c r="C9" s="50" t="s">
        <v>13</v>
      </c>
      <c r="D9" s="50" t="s">
        <v>25</v>
      </c>
      <c r="E9" s="50">
        <v>1</v>
      </c>
      <c r="F9" s="62"/>
      <c r="G9" s="57">
        <v>1</v>
      </c>
      <c r="H9" s="36">
        <f>E9*F9*G9</f>
        <v>0</v>
      </c>
      <c r="I9" s="53">
        <v>0.23</v>
      </c>
      <c r="J9" s="35">
        <f t="shared" ref="J9" si="0">H9*I9</f>
        <v>0</v>
      </c>
      <c r="K9" s="35">
        <f>H9+J9</f>
        <v>0</v>
      </c>
    </row>
    <row r="10" spans="1:11" ht="42.75" customHeight="1" x14ac:dyDescent="0.25">
      <c r="A10" s="50">
        <v>2</v>
      </c>
      <c r="B10" s="50" t="s">
        <v>8</v>
      </c>
      <c r="C10" s="50" t="s">
        <v>13</v>
      </c>
      <c r="D10" s="50" t="s">
        <v>26</v>
      </c>
      <c r="E10" s="50">
        <v>9</v>
      </c>
      <c r="F10" s="62"/>
      <c r="G10" s="57">
        <v>1</v>
      </c>
      <c r="H10" s="36">
        <f>E10*F10*G10</f>
        <v>0</v>
      </c>
      <c r="I10" s="53">
        <v>0.23</v>
      </c>
      <c r="J10" s="35">
        <f t="shared" ref="J10:J15" si="1">H10*I10</f>
        <v>0</v>
      </c>
      <c r="K10" s="35">
        <f>H10+J10</f>
        <v>0</v>
      </c>
    </row>
    <row r="11" spans="1:11" ht="54" customHeight="1" x14ac:dyDescent="0.25">
      <c r="A11" s="51">
        <v>3</v>
      </c>
      <c r="B11" s="51" t="s">
        <v>9</v>
      </c>
      <c r="C11" s="51" t="s">
        <v>19</v>
      </c>
      <c r="D11" s="51" t="s">
        <v>24</v>
      </c>
      <c r="E11" s="51" t="s">
        <v>54</v>
      </c>
      <c r="F11" s="62"/>
      <c r="G11" s="57">
        <v>2</v>
      </c>
      <c r="H11" s="36">
        <f>14*F11*G11</f>
        <v>0</v>
      </c>
      <c r="I11" s="53">
        <v>0.23</v>
      </c>
      <c r="J11" s="35">
        <f t="shared" si="1"/>
        <v>0</v>
      </c>
      <c r="K11" s="35">
        <f>J11+H11</f>
        <v>0</v>
      </c>
    </row>
    <row r="12" spans="1:11" ht="47.25" customHeight="1" x14ac:dyDescent="0.25">
      <c r="A12" s="55"/>
      <c r="B12" s="51" t="s">
        <v>9</v>
      </c>
      <c r="C12" s="51" t="s">
        <v>20</v>
      </c>
      <c r="D12" s="51" t="s">
        <v>27</v>
      </c>
      <c r="E12" s="51">
        <v>1</v>
      </c>
      <c r="F12" s="62"/>
      <c r="G12" s="57">
        <v>2</v>
      </c>
      <c r="H12" s="36">
        <f>E12*F12*G12</f>
        <v>0</v>
      </c>
      <c r="I12" s="53">
        <v>0.23</v>
      </c>
      <c r="J12" s="35">
        <f t="shared" si="1"/>
        <v>0</v>
      </c>
      <c r="K12" s="35">
        <f>H12+J12</f>
        <v>0</v>
      </c>
    </row>
    <row r="13" spans="1:11" ht="68.25" customHeight="1" x14ac:dyDescent="0.25">
      <c r="A13" s="51">
        <v>4</v>
      </c>
      <c r="B13" s="51" t="s">
        <v>10</v>
      </c>
      <c r="C13" s="50" t="s">
        <v>19</v>
      </c>
      <c r="D13" s="50" t="s">
        <v>28</v>
      </c>
      <c r="E13" s="50" t="s">
        <v>55</v>
      </c>
      <c r="F13" s="62"/>
      <c r="G13" s="57">
        <v>1</v>
      </c>
      <c r="H13" s="36">
        <f>13*F13*G13</f>
        <v>0</v>
      </c>
      <c r="I13" s="53">
        <v>0.23</v>
      </c>
      <c r="J13" s="35">
        <f t="shared" si="1"/>
        <v>0</v>
      </c>
      <c r="K13" s="35">
        <f>H13+J13</f>
        <v>0</v>
      </c>
    </row>
    <row r="14" spans="1:11" ht="40.5" customHeight="1" x14ac:dyDescent="0.25">
      <c r="A14" s="55"/>
      <c r="B14" s="51" t="s">
        <v>10</v>
      </c>
      <c r="C14" s="50" t="s">
        <v>20</v>
      </c>
      <c r="D14" s="50" t="s">
        <v>25</v>
      </c>
      <c r="E14" s="50">
        <v>1</v>
      </c>
      <c r="F14" s="62"/>
      <c r="G14" s="57">
        <v>1</v>
      </c>
      <c r="H14" s="36">
        <f>E14*F14*G14</f>
        <v>0</v>
      </c>
      <c r="I14" s="53">
        <v>0.23</v>
      </c>
      <c r="J14" s="35">
        <f t="shared" si="1"/>
        <v>0</v>
      </c>
      <c r="K14" s="35">
        <f>H14+J14</f>
        <v>0</v>
      </c>
    </row>
    <row r="15" spans="1:11" ht="41.25" customHeight="1" x14ac:dyDescent="0.25">
      <c r="A15" s="50">
        <v>5</v>
      </c>
      <c r="B15" s="50" t="s">
        <v>18</v>
      </c>
      <c r="C15" s="56" t="s">
        <v>19</v>
      </c>
      <c r="D15" s="50" t="s">
        <v>29</v>
      </c>
      <c r="E15" s="50">
        <v>35</v>
      </c>
      <c r="F15" s="62"/>
      <c r="G15" s="57">
        <v>1</v>
      </c>
      <c r="H15" s="36">
        <f>E15*F15*G15</f>
        <v>0</v>
      </c>
      <c r="I15" s="53">
        <v>0.23</v>
      </c>
      <c r="J15" s="35">
        <f t="shared" si="1"/>
        <v>0</v>
      </c>
      <c r="K15" s="35">
        <f>H15+J15</f>
        <v>0</v>
      </c>
    </row>
    <row r="16" spans="1:11" ht="41.25" customHeight="1" x14ac:dyDescent="0.25">
      <c r="A16" s="50">
        <v>6</v>
      </c>
      <c r="B16" s="50" t="s">
        <v>21</v>
      </c>
      <c r="C16" s="56" t="s">
        <v>19</v>
      </c>
      <c r="D16" s="56" t="s">
        <v>30</v>
      </c>
      <c r="E16" s="50">
        <v>11</v>
      </c>
      <c r="F16" s="62"/>
      <c r="G16" s="57">
        <v>2</v>
      </c>
      <c r="H16" s="36">
        <f>E16*F16*G16</f>
        <v>0</v>
      </c>
      <c r="I16" s="53">
        <v>0.23</v>
      </c>
      <c r="J16" s="35">
        <f t="shared" ref="J16:J18" si="2">H16*I16</f>
        <v>0</v>
      </c>
      <c r="K16" s="35">
        <f t="shared" ref="K16:K18" si="3">H16+J16</f>
        <v>0</v>
      </c>
    </row>
    <row r="17" spans="1:14" ht="42" customHeight="1" x14ac:dyDescent="0.25">
      <c r="A17" s="50">
        <v>7</v>
      </c>
      <c r="B17" s="50" t="s">
        <v>22</v>
      </c>
      <c r="C17" s="56" t="s">
        <v>19</v>
      </c>
      <c r="D17" s="56" t="s">
        <v>30</v>
      </c>
      <c r="E17" s="50">
        <v>8</v>
      </c>
      <c r="F17" s="62"/>
      <c r="G17" s="57">
        <v>2</v>
      </c>
      <c r="H17" s="36">
        <f>E17*F17*G17</f>
        <v>0</v>
      </c>
      <c r="I17" s="53">
        <v>0.23</v>
      </c>
      <c r="J17" s="35">
        <f t="shared" si="2"/>
        <v>0</v>
      </c>
      <c r="K17" s="35">
        <f t="shared" si="3"/>
        <v>0</v>
      </c>
    </row>
    <row r="18" spans="1:14" ht="66" customHeight="1" x14ac:dyDescent="0.25">
      <c r="A18" s="50">
        <v>8</v>
      </c>
      <c r="B18" s="50" t="s">
        <v>23</v>
      </c>
      <c r="C18" s="56" t="s">
        <v>19</v>
      </c>
      <c r="D18" s="56" t="s">
        <v>24</v>
      </c>
      <c r="E18" s="50" t="s">
        <v>56</v>
      </c>
      <c r="F18" s="62"/>
      <c r="G18" s="57">
        <v>2</v>
      </c>
      <c r="H18" s="36">
        <f>6*F18*G18</f>
        <v>0</v>
      </c>
      <c r="I18" s="53">
        <v>0.23</v>
      </c>
      <c r="J18" s="35">
        <f t="shared" si="2"/>
        <v>0</v>
      </c>
      <c r="K18" s="35">
        <f t="shared" si="3"/>
        <v>0</v>
      </c>
    </row>
    <row r="19" spans="1:14" ht="36.75" customHeight="1" x14ac:dyDescent="0.25">
      <c r="A19" s="11"/>
      <c r="B19" s="18"/>
      <c r="C19" s="11"/>
      <c r="D19" s="11"/>
      <c r="E19" s="37"/>
      <c r="F19" s="38"/>
      <c r="G19" s="52" t="s">
        <v>41</v>
      </c>
      <c r="H19" s="54">
        <f>SUM(H9:H18)</f>
        <v>0</v>
      </c>
      <c r="I19" s="60"/>
      <c r="J19" s="39">
        <f t="shared" ref="J19:K19" si="4">SUM(J9:J18)</f>
        <v>0</v>
      </c>
      <c r="K19" s="39">
        <f t="shared" si="4"/>
        <v>0</v>
      </c>
    </row>
    <row r="20" spans="1:14" s="1" customFormat="1" ht="42" customHeight="1" x14ac:dyDescent="0.25">
      <c r="A20" s="21" t="s">
        <v>11</v>
      </c>
      <c r="B20" s="18"/>
      <c r="C20" s="11"/>
      <c r="D20" s="11"/>
      <c r="E20" s="37"/>
      <c r="F20" s="38"/>
      <c r="G20" s="38"/>
      <c r="H20" s="40"/>
      <c r="I20" s="41"/>
      <c r="J20" s="40"/>
      <c r="K20" s="40"/>
    </row>
    <row r="21" spans="1:14" ht="31.2" x14ac:dyDescent="0.25">
      <c r="A21" s="58" t="s">
        <v>0</v>
      </c>
      <c r="B21" s="58" t="s">
        <v>1</v>
      </c>
      <c r="C21" s="58" t="s">
        <v>42</v>
      </c>
      <c r="D21" s="58" t="s">
        <v>31</v>
      </c>
      <c r="E21" s="58" t="s">
        <v>2</v>
      </c>
      <c r="F21" s="42"/>
      <c r="G21" s="42" t="s">
        <v>38</v>
      </c>
      <c r="H21" s="42" t="s">
        <v>4</v>
      </c>
      <c r="I21" s="34" t="s">
        <v>5</v>
      </c>
      <c r="J21" s="42" t="s">
        <v>6</v>
      </c>
      <c r="K21" s="42" t="s">
        <v>7</v>
      </c>
    </row>
    <row r="22" spans="1:14" ht="51" customHeight="1" x14ac:dyDescent="0.25">
      <c r="A22" s="50">
        <v>1</v>
      </c>
      <c r="B22" s="50" t="s">
        <v>12</v>
      </c>
      <c r="C22" s="50" t="s">
        <v>14</v>
      </c>
      <c r="D22" s="50" t="s">
        <v>44</v>
      </c>
      <c r="E22" s="50">
        <v>1</v>
      </c>
      <c r="F22" s="62"/>
      <c r="G22" s="57">
        <v>1</v>
      </c>
      <c r="H22" s="36">
        <f>E22*F22*G22</f>
        <v>0</v>
      </c>
      <c r="I22" s="53">
        <v>0.23</v>
      </c>
      <c r="J22" s="35">
        <f>H22*I22</f>
        <v>0</v>
      </c>
      <c r="K22" s="35">
        <f>H22+J22</f>
        <v>0</v>
      </c>
      <c r="N22" s="3"/>
    </row>
    <row r="23" spans="1:14" ht="45.75" customHeight="1" x14ac:dyDescent="0.25">
      <c r="A23" s="50">
        <v>2</v>
      </c>
      <c r="B23" s="50" t="s">
        <v>12</v>
      </c>
      <c r="C23" s="50" t="s">
        <v>14</v>
      </c>
      <c r="D23" s="51" t="s">
        <v>49</v>
      </c>
      <c r="E23" s="50">
        <v>1</v>
      </c>
      <c r="F23" s="62"/>
      <c r="G23" s="57">
        <v>1</v>
      </c>
      <c r="H23" s="36">
        <f>E23*F23*G23</f>
        <v>0</v>
      </c>
      <c r="I23" s="53">
        <v>0.08</v>
      </c>
      <c r="J23" s="35">
        <f>H23*I23</f>
        <v>0</v>
      </c>
      <c r="K23" s="35">
        <f>H23+J23</f>
        <v>0</v>
      </c>
    </row>
    <row r="24" spans="1:14" ht="47.25" customHeight="1" x14ac:dyDescent="0.25">
      <c r="A24" s="50">
        <v>3</v>
      </c>
      <c r="B24" s="50" t="s">
        <v>9</v>
      </c>
      <c r="C24" s="50" t="s">
        <v>14</v>
      </c>
      <c r="D24" s="51" t="s">
        <v>33</v>
      </c>
      <c r="E24" s="50">
        <v>1</v>
      </c>
      <c r="F24" s="62"/>
      <c r="G24" s="57">
        <v>2</v>
      </c>
      <c r="H24" s="36">
        <f t="shared" ref="H24:H30" si="5">E24*F24*G24</f>
        <v>0</v>
      </c>
      <c r="I24" s="53">
        <v>0.23</v>
      </c>
      <c r="J24" s="35">
        <f>H24*I24</f>
        <v>0</v>
      </c>
      <c r="K24" s="35">
        <f>H24+J24</f>
        <v>0</v>
      </c>
    </row>
    <row r="25" spans="1:14" ht="54" customHeight="1" x14ac:dyDescent="0.25">
      <c r="A25" s="50">
        <v>4</v>
      </c>
      <c r="B25" s="50" t="s">
        <v>10</v>
      </c>
      <c r="C25" s="50" t="s">
        <v>14</v>
      </c>
      <c r="D25" s="50" t="s">
        <v>34</v>
      </c>
      <c r="E25" s="50">
        <v>1</v>
      </c>
      <c r="F25" s="62"/>
      <c r="G25" s="57">
        <v>1</v>
      </c>
      <c r="H25" s="36">
        <f t="shared" si="5"/>
        <v>0</v>
      </c>
      <c r="I25" s="53">
        <v>0.23</v>
      </c>
      <c r="J25" s="35">
        <f>H25*I25</f>
        <v>0</v>
      </c>
      <c r="K25" s="35">
        <f>H25+J25</f>
        <v>0</v>
      </c>
    </row>
    <row r="26" spans="1:14" ht="51" customHeight="1" x14ac:dyDescent="0.25">
      <c r="A26" s="50">
        <v>5</v>
      </c>
      <c r="B26" s="50" t="s">
        <v>32</v>
      </c>
      <c r="C26" s="50" t="s">
        <v>14</v>
      </c>
      <c r="D26" s="50" t="s">
        <v>35</v>
      </c>
      <c r="E26" s="50">
        <v>1</v>
      </c>
      <c r="F26" s="62"/>
      <c r="G26" s="57">
        <v>1</v>
      </c>
      <c r="H26" s="36">
        <f t="shared" si="5"/>
        <v>0</v>
      </c>
      <c r="I26" s="53">
        <v>0.08</v>
      </c>
      <c r="J26" s="35">
        <f>H26*I26</f>
        <v>0</v>
      </c>
      <c r="K26" s="35">
        <f>H26+J26</f>
        <v>0</v>
      </c>
    </row>
    <row r="27" spans="1:14" ht="54" customHeight="1" x14ac:dyDescent="0.25">
      <c r="A27" s="50">
        <v>6</v>
      </c>
      <c r="B27" s="50" t="s">
        <v>36</v>
      </c>
      <c r="C27" s="50" t="s">
        <v>14</v>
      </c>
      <c r="D27" s="50" t="s">
        <v>37</v>
      </c>
      <c r="E27" s="50">
        <v>1</v>
      </c>
      <c r="F27" s="62"/>
      <c r="G27" s="57">
        <v>1</v>
      </c>
      <c r="H27" s="36">
        <f t="shared" si="5"/>
        <v>0</v>
      </c>
      <c r="I27" s="53">
        <v>0.23</v>
      </c>
      <c r="J27" s="35">
        <f t="shared" ref="J27:J30" si="6">H27*I27</f>
        <v>0</v>
      </c>
      <c r="K27" s="35">
        <f t="shared" ref="K27:K30" si="7">H27+J27</f>
        <v>0</v>
      </c>
    </row>
    <row r="28" spans="1:14" ht="52.5" customHeight="1" x14ac:dyDescent="0.25">
      <c r="A28" s="50">
        <v>7</v>
      </c>
      <c r="B28" s="50" t="s">
        <v>23</v>
      </c>
      <c r="C28" s="50" t="s">
        <v>40</v>
      </c>
      <c r="D28" s="50" t="s">
        <v>39</v>
      </c>
      <c r="E28" s="50">
        <v>1</v>
      </c>
      <c r="F28" s="62"/>
      <c r="G28" s="57">
        <v>1</v>
      </c>
      <c r="H28" s="36">
        <f t="shared" si="5"/>
        <v>0</v>
      </c>
      <c r="I28" s="53">
        <v>0.23</v>
      </c>
      <c r="J28" s="35">
        <f t="shared" si="6"/>
        <v>0</v>
      </c>
      <c r="K28" s="35">
        <f t="shared" si="7"/>
        <v>0</v>
      </c>
    </row>
    <row r="29" spans="1:14" ht="51" customHeight="1" x14ac:dyDescent="0.25">
      <c r="A29" s="56">
        <v>8</v>
      </c>
      <c r="B29" s="50" t="s">
        <v>22</v>
      </c>
      <c r="C29" s="50" t="s">
        <v>46</v>
      </c>
      <c r="D29" s="56" t="s">
        <v>44</v>
      </c>
      <c r="E29" s="56">
        <v>2</v>
      </c>
      <c r="F29" s="63"/>
      <c r="G29" s="59">
        <v>2</v>
      </c>
      <c r="H29" s="36">
        <f t="shared" si="5"/>
        <v>0</v>
      </c>
      <c r="I29" s="61">
        <v>0.23</v>
      </c>
      <c r="J29" s="35">
        <f t="shared" si="6"/>
        <v>0</v>
      </c>
      <c r="K29" s="35">
        <f t="shared" si="7"/>
        <v>0</v>
      </c>
    </row>
    <row r="30" spans="1:14" ht="50.25" customHeight="1" x14ac:dyDescent="0.25">
      <c r="A30" s="56">
        <v>9</v>
      </c>
      <c r="B30" s="50" t="s">
        <v>21</v>
      </c>
      <c r="C30" s="50" t="s">
        <v>46</v>
      </c>
      <c r="D30" s="56" t="s">
        <v>45</v>
      </c>
      <c r="E30" s="56">
        <v>2</v>
      </c>
      <c r="F30" s="63"/>
      <c r="G30" s="59">
        <v>2</v>
      </c>
      <c r="H30" s="36">
        <f t="shared" si="5"/>
        <v>0</v>
      </c>
      <c r="I30" s="61">
        <v>0.23</v>
      </c>
      <c r="J30" s="35">
        <f t="shared" si="6"/>
        <v>0</v>
      </c>
      <c r="K30" s="35">
        <f t="shared" si="7"/>
        <v>0</v>
      </c>
    </row>
    <row r="31" spans="1:14" ht="36" customHeight="1" x14ac:dyDescent="0.25">
      <c r="A31" s="11"/>
      <c r="B31" s="18"/>
      <c r="C31" s="11"/>
      <c r="D31" s="11"/>
      <c r="E31" s="37"/>
      <c r="F31" s="38"/>
      <c r="G31" s="60" t="s">
        <v>41</v>
      </c>
      <c r="H31" s="39">
        <f>SUM(H22:H30)</f>
        <v>0</v>
      </c>
      <c r="I31" s="60"/>
      <c r="J31" s="39">
        <f t="shared" ref="J31:K31" si="8">SUM(J22:J30)</f>
        <v>0</v>
      </c>
      <c r="K31" s="39">
        <f t="shared" si="8"/>
        <v>0</v>
      </c>
    </row>
    <row r="32" spans="1:14" x14ac:dyDescent="0.25">
      <c r="A32" s="11"/>
      <c r="B32" s="18"/>
      <c r="C32" s="11"/>
      <c r="D32" s="11"/>
      <c r="E32" s="37"/>
      <c r="F32" s="38"/>
      <c r="G32" s="43"/>
      <c r="H32" s="43"/>
      <c r="I32" s="44"/>
      <c r="J32" s="45"/>
      <c r="K32" s="45"/>
    </row>
    <row r="33" spans="1:11" ht="30" customHeight="1" x14ac:dyDescent="0.25">
      <c r="A33" s="64" t="s">
        <v>48</v>
      </c>
      <c r="B33" s="64"/>
      <c r="C33" s="64"/>
      <c r="D33" s="64"/>
      <c r="E33" s="64"/>
      <c r="F33" s="46" t="s">
        <v>15</v>
      </c>
      <c r="G33" s="46"/>
      <c r="H33" s="36">
        <f>H31+H19</f>
        <v>0</v>
      </c>
      <c r="I33" s="37"/>
      <c r="J33" s="11"/>
      <c r="K33" s="11"/>
    </row>
    <row r="34" spans="1:11" ht="32.25" customHeight="1" x14ac:dyDescent="0.25">
      <c r="A34" s="11"/>
      <c r="B34" s="18"/>
      <c r="C34" s="11"/>
      <c r="D34" s="11"/>
      <c r="E34" s="37"/>
      <c r="F34" s="46" t="s">
        <v>16</v>
      </c>
      <c r="G34" s="46" t="s">
        <v>47</v>
      </c>
      <c r="H34" s="36">
        <f>J19+J31</f>
        <v>0</v>
      </c>
      <c r="I34" s="37"/>
      <c r="J34" s="47"/>
      <c r="K34" s="21"/>
    </row>
    <row r="35" spans="1:11" ht="29.25" customHeight="1" x14ac:dyDescent="0.25">
      <c r="A35" s="11"/>
      <c r="B35" s="18"/>
      <c r="C35" s="48"/>
      <c r="D35" s="47"/>
      <c r="E35" s="37"/>
      <c r="F35" s="46" t="s">
        <v>17</v>
      </c>
      <c r="G35" s="46"/>
      <c r="H35" s="36">
        <f>K19+K31</f>
        <v>0</v>
      </c>
      <c r="I35" s="37"/>
      <c r="J35" s="11"/>
      <c r="K35" s="11"/>
    </row>
    <row r="36" spans="1:11" x14ac:dyDescent="0.25">
      <c r="A36" s="11"/>
      <c r="B36" s="18"/>
      <c r="C36" s="48"/>
      <c r="D36" s="47"/>
      <c r="E36" s="37"/>
      <c r="F36" s="38"/>
      <c r="G36" s="38"/>
      <c r="H36" s="40"/>
      <c r="I36" s="49"/>
      <c r="J36" s="38"/>
      <c r="K36" s="38"/>
    </row>
    <row r="37" spans="1:11" x14ac:dyDescent="0.25">
      <c r="A37" s="11"/>
      <c r="B37" s="12"/>
      <c r="C37" s="25"/>
      <c r="D37" s="26"/>
      <c r="E37" s="14"/>
      <c r="F37" s="15"/>
      <c r="G37" s="15"/>
      <c r="H37" s="16"/>
      <c r="I37" s="17"/>
      <c r="J37" s="15"/>
      <c r="K37" s="16"/>
    </row>
    <row r="38" spans="1:11" x14ac:dyDescent="0.25">
      <c r="A38" s="11"/>
      <c r="B38" s="12"/>
      <c r="C38" s="13"/>
      <c r="D38" s="27"/>
      <c r="E38" s="14"/>
      <c r="F38" s="28"/>
      <c r="G38" s="29"/>
      <c r="H38" s="30"/>
      <c r="I38" s="31"/>
      <c r="J38" s="30"/>
      <c r="K38" s="30"/>
    </row>
    <row r="39" spans="1:11" x14ac:dyDescent="0.25">
      <c r="A39" s="11"/>
      <c r="B39" s="12"/>
      <c r="C39" s="13"/>
      <c r="D39" s="13"/>
      <c r="E39" s="14"/>
      <c r="F39" s="15"/>
      <c r="G39" s="15"/>
      <c r="H39" s="16"/>
      <c r="I39" s="17"/>
      <c r="J39" s="15"/>
      <c r="K39" s="15"/>
    </row>
  </sheetData>
  <sheetProtection selectLockedCells="1" selectUnlockedCells="1"/>
  <autoFilter ref="A8:K35" xr:uid="{DA6FDC91-6996-4838-AFD3-160748FEC489}"/>
  <mergeCells count="5">
    <mergeCell ref="A33:E33"/>
    <mergeCell ref="A6:K6"/>
    <mergeCell ref="A3:K4"/>
    <mergeCell ref="J1:K1"/>
    <mergeCell ref="J2:K2"/>
  </mergeCells>
  <phoneticPr fontId="4" type="noConversion"/>
  <pageMargins left="0.7" right="0.7" top="0.75" bottom="0.75" header="0.3" footer="0.3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Kalinik</dc:creator>
  <cp:lastModifiedBy>Natalia Juraszek</cp:lastModifiedBy>
  <cp:lastPrinted>2025-06-03T10:59:52Z</cp:lastPrinted>
  <dcterms:created xsi:type="dcterms:W3CDTF">2024-05-28T08:40:10Z</dcterms:created>
  <dcterms:modified xsi:type="dcterms:W3CDTF">2025-06-12T10:18:23Z</dcterms:modified>
</cp:coreProperties>
</file>